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32" windowHeight="6336" activeTab="0"/>
  </bookViews>
  <sheets>
    <sheet name="Form" sheetId="1" r:id="rId1"/>
    <sheet name="Example 1" sheetId="2" r:id="rId2"/>
    <sheet name="Example 2" sheetId="3" r:id="rId3"/>
    <sheet name="Example 3" sheetId="4" r:id="rId4"/>
  </sheets>
  <definedNames/>
  <calcPr fullCalcOnLoad="1"/>
</workbook>
</file>

<file path=xl/comments1.xml><?xml version="1.0" encoding="utf-8"?>
<comments xmlns="http://schemas.openxmlformats.org/spreadsheetml/2006/main">
  <authors>
    <author>Carol A. Twigg</author>
  </authors>
  <commentList>
    <comment ref="A9" authorId="0">
      <text>
        <r>
          <rPr>
            <b/>
            <sz val="8"/>
            <rFont val="Tahoma"/>
            <family val="2"/>
          </rPr>
          <t>Total number of sections taught by one faculty member in the fall and spring terms. For most community colleges, this number will be 10. 
Do not include summer.</t>
        </r>
      </text>
    </comment>
    <comment ref="A12" authorId="0">
      <text>
        <r>
          <rPr>
            <b/>
            <sz val="8"/>
            <rFont val="Tahoma"/>
            <family val="2"/>
          </rPr>
          <t>--Most adjuncts are paid on a per-section basis regardless of the number of students in a section.
--If adjuncts are paid at different rates, insert an additional line for each type and explain in the NOTES.</t>
        </r>
      </text>
    </comment>
    <comment ref="A17" authorId="0">
      <text>
        <r>
          <rPr>
            <b/>
            <sz val="8"/>
            <rFont val="Tahoma"/>
            <family val="2"/>
          </rPr>
          <t>This number should be the actual average enrollment per section  rather than the number of available "seats."</t>
        </r>
      </text>
    </comment>
    <comment ref="A16" authorId="0">
      <text>
        <r>
          <rPr>
            <b/>
            <sz val="8"/>
            <rFont val="Tahoma"/>
            <family val="2"/>
          </rPr>
          <t>Total enrollment of all students in all remedial/developmental  math courses during the most recent fall and spring terms.</t>
        </r>
      </text>
    </comment>
    <comment ref="A10" authorId="0">
      <text>
        <r>
          <rPr>
            <b/>
            <sz val="8"/>
            <rFont val="Tahoma"/>
            <family val="2"/>
          </rPr>
          <t>The CSSF will automatically calculate this cost by dividing  the average salary and  benefits by the number of sections taught in fall and spring.</t>
        </r>
      </text>
    </comment>
    <comment ref="A18" authorId="0">
      <text>
        <r>
          <rPr>
            <b/>
            <sz val="8"/>
            <rFont val="Tahoma"/>
            <family val="2"/>
          </rPr>
          <t>Total number of remedial/ developmental  math sections offered during the most recent fall and spring terms.</t>
        </r>
      </text>
    </comment>
    <comment ref="A25" authorId="0">
      <text>
        <r>
          <rPr>
            <b/>
            <sz val="8"/>
            <rFont val="Tahoma"/>
            <family val="2"/>
          </rPr>
          <t>The CSSF will automatically calculate this cost by multiplying  the average cost of a FT faculty-taught section  by the number of sections taught by FT faculty.</t>
        </r>
      </text>
    </comment>
    <comment ref="A26" authorId="0">
      <text>
        <r>
          <rPr>
            <b/>
            <sz val="8"/>
            <rFont val="Tahoma"/>
            <family val="2"/>
          </rPr>
          <t>The CSSF will automatically calculate this cost by multiplying  the average cost of an adjunct-taught section  by the number of sections taught by adjunct faculty.</t>
        </r>
      </text>
    </comment>
    <comment ref="A28" authorId="0">
      <text>
        <r>
          <rPr>
            <b/>
            <sz val="8"/>
            <rFont val="Tahoma"/>
            <family val="2"/>
          </rPr>
          <t>--If one person functions as a course coordinator, enter the percentage of salary and  benefits of that person devoted to this course(s) during fall and spring.
--For some, that percentage may be 100%.
--For others, that may be a percentage of total salary and benefits since coordination may be only part of his/her responsibilities.
--If more than one person functions as a course coordinator, enter the combined salaries and benefits.</t>
        </r>
      </text>
    </comment>
    <comment ref="A29" authorId="0">
      <text>
        <r>
          <rPr>
            <b/>
            <sz val="8"/>
            <rFont val="Tahoma"/>
            <family val="2"/>
          </rPr>
          <t>Enter the total amount of salaries and benefits paid to other course personnel during fall and spring.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Use the same per section number as you did for the traditional. 
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--Be sure to include the cost of salary AND benefits.
--Average salary of all faculty teaching the course(s) for fall and spring (not summer.)
--Average benefits of all faculty teaching the course(s) for fall and spring (not summer.)
--Your institution should be able to provide you with a percentage-of-salary rate for benefits. </t>
        </r>
      </text>
    </comment>
    <comment ref="D8" authorId="0">
      <text>
        <r>
          <rPr>
            <b/>
            <sz val="8"/>
            <rFont val="Tahoma"/>
            <family val="2"/>
          </rPr>
          <t>Use the same average salary and benefits number as you used for the traditional.</t>
        </r>
        <r>
          <rPr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2"/>
          </rPr>
          <t>Use the same average salary and benefits number as you used for the traditional.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Use the same hourly rate as you used for the traditional if the same kinds of personnel are used. Use new hourly rate if new kinds of personnel are used.</t>
        </r>
      </text>
    </comment>
  </commentList>
</comments>
</file>

<file path=xl/comments2.xml><?xml version="1.0" encoding="utf-8"?>
<comments xmlns="http://schemas.openxmlformats.org/spreadsheetml/2006/main">
  <authors>
    <author>Carol A. Twigg</author>
  </authors>
  <commentList>
    <comment ref="A10" authorId="0">
      <text>
        <r>
          <rPr>
            <b/>
            <sz val="8"/>
            <rFont val="Tahoma"/>
            <family val="2"/>
          </rPr>
          <t>Total number of sections taught by one faculty member in the fall and spring terms. For most community colleges, this number will be 10. 
Do not include summer.</t>
        </r>
      </text>
    </comment>
    <comment ref="A11" authorId="0">
      <text>
        <r>
          <rPr>
            <b/>
            <sz val="8"/>
            <rFont val="Tahoma"/>
            <family val="2"/>
          </rPr>
          <t>The CSSF will automatically calculate this cost by dividing  the average salary and  benefits by the number of sections taught in fall and spring.</t>
        </r>
      </text>
    </comment>
    <comment ref="A13" authorId="0">
      <text>
        <r>
          <rPr>
            <b/>
            <sz val="8"/>
            <rFont val="Tahoma"/>
            <family val="2"/>
          </rPr>
          <t>--Most adjuncts are paid on a per-section basis regardless of the number of students in a section.
--If adjuncts are paid at different rates, insert an additional line for each type and explain in the NOTES.</t>
        </r>
      </text>
    </comment>
    <comment ref="A17" authorId="0">
      <text>
        <r>
          <rPr>
            <b/>
            <sz val="8"/>
            <rFont val="Tahoma"/>
            <family val="2"/>
          </rPr>
          <t>Total enrollment of all students in all remedial/developmental  math courses during the most recent fall and spring terms.</t>
        </r>
      </text>
    </comment>
    <comment ref="A18" authorId="0">
      <text>
        <r>
          <rPr>
            <b/>
            <sz val="8"/>
            <rFont val="Tahoma"/>
            <family val="2"/>
          </rPr>
          <t>This number should be the actual average enrollment per section  rather than the number of available "seats."</t>
        </r>
      </text>
    </comment>
    <comment ref="A19" authorId="0">
      <text>
        <r>
          <rPr>
            <b/>
            <sz val="8"/>
            <rFont val="Tahoma"/>
            <family val="2"/>
          </rPr>
          <t>Total number of remedial/ developmental  math sections offered during the most recent fall and spring terms.</t>
        </r>
      </text>
    </comment>
    <comment ref="A26" authorId="0">
      <text>
        <r>
          <rPr>
            <b/>
            <sz val="8"/>
            <rFont val="Tahoma"/>
            <family val="2"/>
          </rPr>
          <t>The CSSF will automatically calculate this cost by multiplying  the average cost of a FT faculty-taught section  by the number of sections taught by FT faculty.</t>
        </r>
      </text>
    </comment>
    <comment ref="A27" authorId="0">
      <text>
        <r>
          <rPr>
            <b/>
            <sz val="8"/>
            <rFont val="Tahoma"/>
            <family val="2"/>
          </rPr>
          <t>The CSSF will automatically calculate this cost by multiplying  the average cost of an adjunct-taught section  by the number of sections taught by adjunct faculty.</t>
        </r>
      </text>
    </comment>
    <comment ref="A29" authorId="0">
      <text>
        <r>
          <rPr>
            <b/>
            <sz val="8"/>
            <rFont val="Tahoma"/>
            <family val="2"/>
          </rPr>
          <t>--If one person functions as a course coordinator, enter the percentage of salary and  benefits of that person devoted to this course(s) during fall and spring.
--For some, that percentage may be 100%.
--For others, that may be a percentage of total salary and benefits since coordination may be only part of his/her responsibilities.
--If more than one person functions as a course coordinator, enter the combined salaries and benefits.</t>
        </r>
      </text>
    </comment>
    <comment ref="A30" authorId="0">
      <text>
        <r>
          <rPr>
            <b/>
            <sz val="8"/>
            <rFont val="Tahoma"/>
            <family val="2"/>
          </rPr>
          <t>Enter the total amount of salaries and benefits paid to other course personnel during fall and spring.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Use the same average salary and benefits number as you used for the traditional.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 xml:space="preserve">Use the same per section number as you did for the traditional. 
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 xml:space="preserve">--Be sure to include the cost of salary AND benefits.
--Average salary of all faculty teaching the course(s) for fall and spring (not summer.)
--Average benefits of all faculty teaching the course(s) for fall and spring (not summer.)
--Your institution should be able to provide you with a percentage-of-salary rate for benefits. </t>
        </r>
      </text>
    </comment>
    <comment ref="D29" authorId="0">
      <text>
        <r>
          <rPr>
            <b/>
            <sz val="8"/>
            <rFont val="Tahoma"/>
            <family val="2"/>
          </rPr>
          <t>Use the same average salary and benefits number as you used for the traditional.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Use the same hourly rate as you used for the traditional if the same kinds of personnel are used. Use new hourly rate if new kinds of personnel are used.</t>
        </r>
      </text>
    </comment>
  </commentList>
</comments>
</file>

<file path=xl/comments3.xml><?xml version="1.0" encoding="utf-8"?>
<comments xmlns="http://schemas.openxmlformats.org/spreadsheetml/2006/main">
  <authors>
    <author>Carol A. Twigg</author>
  </authors>
  <commentList>
    <comment ref="A10" authorId="0">
      <text>
        <r>
          <rPr>
            <b/>
            <sz val="8"/>
            <rFont val="Tahoma"/>
            <family val="2"/>
          </rPr>
          <t>Total number of sections taught by one faculty member in the fall and spring terms. For most community colleges, this number will be 10. 
Do not include summer.</t>
        </r>
      </text>
    </comment>
    <comment ref="A11" authorId="0">
      <text>
        <r>
          <rPr>
            <b/>
            <sz val="8"/>
            <rFont val="Tahoma"/>
            <family val="2"/>
          </rPr>
          <t>The CSSF will automatically calculate this cost by dividing  the average salary and  benefits by the number of sections taught in fall and spring.</t>
        </r>
      </text>
    </comment>
    <comment ref="A13" authorId="0">
      <text>
        <r>
          <rPr>
            <b/>
            <sz val="8"/>
            <rFont val="Tahoma"/>
            <family val="2"/>
          </rPr>
          <t>--Most adjuncts are paid on a per-section basis regardless of the number of students in a section.
--If adjuncts are paid at different rates, insert an additional line for each type and explain in the NOTES.</t>
        </r>
      </text>
    </comment>
    <comment ref="A17" authorId="0">
      <text>
        <r>
          <rPr>
            <b/>
            <sz val="8"/>
            <rFont val="Tahoma"/>
            <family val="2"/>
          </rPr>
          <t>Total enrollment of all students in all remedial/developmental  math courses during the most recent fall and spring terms.</t>
        </r>
      </text>
    </comment>
    <comment ref="A18" authorId="0">
      <text>
        <r>
          <rPr>
            <b/>
            <sz val="8"/>
            <rFont val="Tahoma"/>
            <family val="2"/>
          </rPr>
          <t>This number should be the actual average enrollment per section  rather than the number of available "seats."</t>
        </r>
      </text>
    </comment>
    <comment ref="A19" authorId="0">
      <text>
        <r>
          <rPr>
            <b/>
            <sz val="8"/>
            <rFont val="Tahoma"/>
            <family val="2"/>
          </rPr>
          <t>Total number of remedial/ developmental  math sections offered during the most recent fall and spring terms.</t>
        </r>
      </text>
    </comment>
    <comment ref="A26" authorId="0">
      <text>
        <r>
          <rPr>
            <b/>
            <sz val="8"/>
            <rFont val="Tahoma"/>
            <family val="2"/>
          </rPr>
          <t>The CSSF will automatically calculate this cost by multiplying  the average cost of a FT faculty-taught section  by the number of sections taught by FT faculty.</t>
        </r>
      </text>
    </comment>
    <comment ref="A27" authorId="0">
      <text>
        <r>
          <rPr>
            <b/>
            <sz val="8"/>
            <rFont val="Tahoma"/>
            <family val="2"/>
          </rPr>
          <t>The CSSF will automatically calculate this cost by multiplying  the average cost of an adjunct-taught section  by the number of sections taught by adjunct faculty.</t>
        </r>
      </text>
    </comment>
    <comment ref="A29" authorId="0">
      <text>
        <r>
          <rPr>
            <b/>
            <sz val="8"/>
            <rFont val="Tahoma"/>
            <family val="2"/>
          </rPr>
          <t>--If one person functions as a course coordinator, enter the percentage of salary and  benefits of that person devoted to this course(s) during fall and spring.
--For some, that percentage may be 100%.
--For others, that may be a percentage of total salary and benefits since coordination may be only part of his/her responsibilities.
--If more than one person functions as a course coordinator, enter the combined salaries and benefits.</t>
        </r>
      </text>
    </comment>
    <comment ref="A30" authorId="0">
      <text>
        <r>
          <rPr>
            <b/>
            <sz val="8"/>
            <rFont val="Tahoma"/>
            <family val="2"/>
          </rPr>
          <t>Enter the total amount of salaries and benefits paid to other course personnel during fall and spring.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 xml:space="preserve">Use the same per section number as you did for the traditional. 
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 xml:space="preserve">--Be sure to include the cost of salary AND benefits.
--Average salary of all faculty teaching the course(s) for fall and spring (not summer.)
--Average benefits of all faculty teaching the course(s) for fall and spring (not summer.)
--Your institution should be able to provide you with a percentage-of-salary rate for benefits. </t>
        </r>
      </text>
    </comment>
    <comment ref="D9" authorId="0">
      <text>
        <r>
          <rPr>
            <b/>
            <sz val="8"/>
            <rFont val="Tahoma"/>
            <family val="2"/>
          </rPr>
          <t>Use the same average salary and benefits number as you used for the traditional.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Use the same average salary and benefits number as you used for the traditional.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Use the same hourly rate as you used for the traditional if the same kinds of personnel are used. Use new hourly rate if new kinds of personnel are used.</t>
        </r>
      </text>
    </comment>
  </commentList>
</comments>
</file>

<file path=xl/comments4.xml><?xml version="1.0" encoding="utf-8"?>
<comments xmlns="http://schemas.openxmlformats.org/spreadsheetml/2006/main">
  <authors>
    <author>Carol A. Twigg</author>
  </authors>
  <commentList>
    <comment ref="A9" authorId="0">
      <text>
        <r>
          <rPr>
            <b/>
            <sz val="8"/>
            <rFont val="Tahoma"/>
            <family val="2"/>
          </rPr>
          <t xml:space="preserve">--Be sure to include the cost of salary AND benefits.
--Average salary of all faculty teaching the course(s) for fall and spring (not summer.)
--Average benefits of all faculty teaching the course(s) for fall and spring (not summer.)
--Your institution should be able to provide you with a percentage-of-salary rate for benefits. </t>
        </r>
      </text>
    </comment>
    <comment ref="A10" authorId="0">
      <text>
        <r>
          <rPr>
            <b/>
            <sz val="8"/>
            <rFont val="Tahoma"/>
            <family val="2"/>
          </rPr>
          <t>Total number of sections taught by one faculty member in the fall and spring terms. For most community colleges, this number will be 10. 
Do not include summer.</t>
        </r>
      </text>
    </comment>
    <comment ref="A11" authorId="0">
      <text>
        <r>
          <rPr>
            <b/>
            <sz val="8"/>
            <rFont val="Tahoma"/>
            <family val="2"/>
          </rPr>
          <t>The CSSF will automatically calculate this cost by dividing  the average salary and  benefits by the number of sections taught in fall and spring.</t>
        </r>
      </text>
    </comment>
    <comment ref="A13" authorId="0">
      <text>
        <r>
          <rPr>
            <b/>
            <sz val="8"/>
            <rFont val="Tahoma"/>
            <family val="2"/>
          </rPr>
          <t>--Most adjuncts are paid on a per-section basis regardless of the number of students in a section.
--If adjuncts are paid at different rates, insert an additional line for each type and explain in the NOTES.</t>
        </r>
      </text>
    </comment>
    <comment ref="A17" authorId="0">
      <text>
        <r>
          <rPr>
            <b/>
            <sz val="8"/>
            <rFont val="Tahoma"/>
            <family val="2"/>
          </rPr>
          <t>Total enrollment of all students in all remedial/developmental  math courses during the most recent fall and spring terms.</t>
        </r>
      </text>
    </comment>
    <comment ref="A18" authorId="0">
      <text>
        <r>
          <rPr>
            <b/>
            <sz val="8"/>
            <rFont val="Tahoma"/>
            <family val="2"/>
          </rPr>
          <t>This number should be the actual average enrollment per section  rather than the number of available "seats."</t>
        </r>
      </text>
    </comment>
    <comment ref="A19" authorId="0">
      <text>
        <r>
          <rPr>
            <b/>
            <sz val="8"/>
            <rFont val="Tahoma"/>
            <family val="2"/>
          </rPr>
          <t>Total number of remedial/ developmental  math sections offered during the most recent fall and spring terms.</t>
        </r>
      </text>
    </comment>
    <comment ref="A26" authorId="0">
      <text>
        <r>
          <rPr>
            <b/>
            <sz val="8"/>
            <rFont val="Tahoma"/>
            <family val="2"/>
          </rPr>
          <t>The CSSF will automatically calculate this cost by multiplying  the average cost of a FT faculty-taught section  by the number of sections taught by FT faculty.</t>
        </r>
      </text>
    </comment>
    <comment ref="A27" authorId="0">
      <text>
        <r>
          <rPr>
            <b/>
            <sz val="8"/>
            <rFont val="Tahoma"/>
            <family val="2"/>
          </rPr>
          <t>The CSSF will automatically calculate this cost by multiplying  the average cost of an adjunct-taught section  by the number of sections taught by adjunct faculty.</t>
        </r>
      </text>
    </comment>
    <comment ref="A29" authorId="0">
      <text>
        <r>
          <rPr>
            <b/>
            <sz val="8"/>
            <rFont val="Tahoma"/>
            <family val="2"/>
          </rPr>
          <t>--If one person functions as a course coordinator, enter the percentage of salary and  benefits of that person devoted to this course(s) during fall and spring.
--For some, that percentage may be 100%.
--For others, that may be a percentage of total salary and benefits since coordination may be only part of his/her responsibilities.
--If more than one person functions as a course coordinator, enter the combined salaries and benefits.</t>
        </r>
      </text>
    </comment>
    <comment ref="A30" authorId="0">
      <text>
        <r>
          <rPr>
            <b/>
            <sz val="8"/>
            <rFont val="Tahoma"/>
            <family val="2"/>
          </rPr>
          <t>Enter the total amount of salaries and benefits paid to other course personnel during fall and spring.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 xml:space="preserve">Use the same per section number as you did for the traditional. 
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Use the same average salary and benefits number as you used for the traditional.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Use the same average salary and benefits number as you used for the traditional.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Use the same hourly rate as you used for the traditional if the same kinds of personnel are used. Use new hourly rate if new kinds of personnel are used.</t>
        </r>
      </text>
    </comment>
  </commentList>
</comments>
</file>

<file path=xl/sharedStrings.xml><?xml version="1.0" encoding="utf-8"?>
<sst xmlns="http://schemas.openxmlformats.org/spreadsheetml/2006/main" count="260" uniqueCount="50">
  <si>
    <t xml:space="preserve"> </t>
  </si>
  <si>
    <t>Total # of sections</t>
  </si>
  <si>
    <t>Total enrollment</t>
  </si>
  <si>
    <t xml:space="preserve">Enrollment per section </t>
  </si>
  <si>
    <t>Cost of one FT faculty-taught section</t>
  </si>
  <si>
    <t>Cost of one adjunct-taught section</t>
  </si>
  <si>
    <t>Total cost of sections taught by FT faculty</t>
  </si>
  <si>
    <t>Total cost of sections taught by adjunct faculty</t>
  </si>
  <si>
    <t>Total cost of other personnel</t>
  </si>
  <si>
    <t>TOTAL COST</t>
  </si>
  <si>
    <t>Cost-per-Student</t>
  </si>
  <si>
    <t>Institution:</t>
  </si>
  <si>
    <t>Course(s):</t>
  </si>
  <si>
    <t>Faculty</t>
  </si>
  <si>
    <t>Percent reduction</t>
  </si>
  <si>
    <t>Total Savings</t>
  </si>
  <si>
    <t xml:space="preserve">Enrollment  </t>
  </si>
  <si>
    <t>Cost</t>
  </si>
  <si>
    <t>Total cost of course coordination</t>
  </si>
  <si>
    <t>TRADITIONAL</t>
  </si>
  <si>
    <t>REDESIGN</t>
  </si>
  <si>
    <t>NOTES</t>
  </si>
  <si>
    <t>In redesign each FT faculty teaches 10 sections each term.</t>
  </si>
  <si>
    <t>If #s are different for each course, insert columns for each and label.</t>
  </si>
  <si>
    <t>If all courses use the same #s, you can aggregate the data.</t>
  </si>
  <si>
    <t>At 60%</t>
  </si>
  <si>
    <t>Section size decreases in redesign</t>
  </si>
  <si>
    <t>Course(s): Basic Math, Elementary Algebra</t>
  </si>
  <si>
    <t xml:space="preserve">  and Intermediate Algebra</t>
  </si>
  <si>
    <t>Institution: Example 1 Community College</t>
  </si>
  <si>
    <t>Institution: Example 2 Community College</t>
  </si>
  <si>
    <t>Institution: Example 3 Community College</t>
  </si>
  <si>
    <t>Average FT faculty salary and benefits</t>
  </si>
  <si>
    <t>In redesign each FT faculty teaches 8 sections each term.</t>
  </si>
  <si>
    <t>Average salary ($36,830) plus average benefits ($9,658).</t>
  </si>
  <si>
    <t>Average salary ($43,852) plus average benefits ($13,098).</t>
  </si>
  <si>
    <t>Therefore, cost of each section = 50% of traditional.</t>
  </si>
  <si>
    <t>Each adjunct is paid same rate for teaching 2 redesign sections as for teaching 1 traditional.</t>
  </si>
  <si>
    <t>Enrollment is projected to grow by 25%.</t>
  </si>
  <si>
    <t>If all courses use the same #s, aggregate the data.</t>
  </si>
  <si>
    <t>Section size increases 59%.</t>
  </si>
  <si>
    <t>Average salary ($38,600) plus average benefits ($9,650).</t>
  </si>
  <si>
    <t>Redesign = 3,434 tutor hours @ $9; 903 lab asst. hours @ $9</t>
  </si>
  <si>
    <t># of sections taught in fall &amp; spring</t>
  </si>
  <si>
    <t># of sections taught by FT faculty in fall &amp; spring</t>
  </si>
  <si>
    <t># of sections taught by adjunct faculty in fall &amp; spring</t>
  </si>
  <si>
    <t xml:space="preserve">  (e.g., tutors, undergraduate tutors, lab professionals)</t>
  </si>
  <si>
    <t>Lab Director ($38,960), Systems Administrator ($38,960), Undergraduate Tutors ($87,500 = 8,750 hours @ $10)</t>
  </si>
  <si>
    <t>1 head tutor and 4 undergraduate tutors for each course in both formats</t>
  </si>
  <si>
    <t>COST PLANNING TOOL (CPT)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</si>
</sst>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name val="Geneva"/>
      <family val="0"/>
    </font>
    <font>
      <sz val="10"/>
      <name val="Geneva"/>
      <family val="0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55" applyNumberFormat="1" applyFont="1">
      <alignment/>
      <protection/>
    </xf>
    <xf numFmtId="164" fontId="4" fillId="0" borderId="0" xfId="55" applyNumberFormat="1">
      <alignment/>
      <protection/>
    </xf>
    <xf numFmtId="164" fontId="4" fillId="0" borderId="0" xfId="55" applyNumberFormat="1" applyFont="1">
      <alignment/>
      <protection/>
    </xf>
    <xf numFmtId="9" fontId="4" fillId="0" borderId="0" xfId="55" applyNumberFormat="1">
      <alignment/>
      <protection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emistry Spread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00390625" style="0" bestFit="1" customWidth="1"/>
    <col min="2" max="2" width="9.7109375" style="0" customWidth="1"/>
    <col min="3" max="3" width="4.7109375" style="0" customWidth="1"/>
    <col min="4" max="4" width="45.7109375" style="0" customWidth="1"/>
    <col min="5" max="5" width="9.7109375" style="0" customWidth="1"/>
    <col min="6" max="6" width="64.7109375" style="0" customWidth="1"/>
  </cols>
  <sheetData>
    <row r="1" spans="1:6" ht="18">
      <c r="A1" s="18" t="s">
        <v>49</v>
      </c>
      <c r="D1" s="2" t="s">
        <v>11</v>
      </c>
      <c r="F1" s="14" t="s">
        <v>24</v>
      </c>
    </row>
    <row r="2" spans="1:8" ht="12.75">
      <c r="A2" s="2"/>
      <c r="D2" s="2" t="s">
        <v>12</v>
      </c>
      <c r="F2" s="14" t="s">
        <v>23</v>
      </c>
      <c r="H2" s="2"/>
    </row>
    <row r="3" ht="12.75">
      <c r="A3" s="2"/>
    </row>
    <row r="4" spans="1:6" ht="12.75">
      <c r="A4" s="12" t="s">
        <v>19</v>
      </c>
      <c r="D4" s="12" t="s">
        <v>20</v>
      </c>
      <c r="F4" s="12" t="s">
        <v>21</v>
      </c>
    </row>
    <row r="5" spans="1:8" ht="12.75">
      <c r="A5" s="2"/>
      <c r="H5" t="s">
        <v>0</v>
      </c>
    </row>
    <row r="6" spans="1:4" ht="12.75">
      <c r="A6" s="3" t="s">
        <v>13</v>
      </c>
      <c r="D6" s="3" t="s">
        <v>13</v>
      </c>
    </row>
    <row r="7" ht="12.75">
      <c r="A7" s="3"/>
    </row>
    <row r="8" spans="1:5" ht="12.75">
      <c r="A8" s="5" t="s">
        <v>32</v>
      </c>
      <c r="B8" s="7"/>
      <c r="D8" s="5" t="s">
        <v>32</v>
      </c>
      <c r="E8" s="7"/>
    </row>
    <row r="9" spans="1:5" ht="12.75">
      <c r="A9" s="1" t="s">
        <v>43</v>
      </c>
      <c r="B9" s="15"/>
      <c r="D9" s="1" t="s">
        <v>43</v>
      </c>
      <c r="E9" s="15"/>
    </row>
    <row r="10" spans="1:5" ht="12.75">
      <c r="A10" t="s">
        <v>4</v>
      </c>
      <c r="B10" s="7" t="e">
        <f>+B8/B9</f>
        <v>#DIV/0!</v>
      </c>
      <c r="D10" t="s">
        <v>4</v>
      </c>
      <c r="E10" s="7"/>
    </row>
    <row r="11" spans="1:5" ht="12.75">
      <c r="A11" s="5"/>
      <c r="B11" s="7"/>
      <c r="D11" s="5"/>
      <c r="E11" s="7"/>
    </row>
    <row r="12" spans="1:5" ht="12.75">
      <c r="A12" t="s">
        <v>5</v>
      </c>
      <c r="B12" s="7"/>
      <c r="D12" t="s">
        <v>5</v>
      </c>
      <c r="E12" s="7"/>
    </row>
    <row r="13" spans="2:5" ht="12.75">
      <c r="B13" s="7"/>
      <c r="E13" s="7"/>
    </row>
    <row r="14" spans="1:5" ht="12.75">
      <c r="A14" s="2" t="s">
        <v>16</v>
      </c>
      <c r="B14" s="7"/>
      <c r="D14" s="2" t="s">
        <v>16</v>
      </c>
      <c r="E14" s="7"/>
    </row>
    <row r="15" spans="1:5" ht="12.75">
      <c r="A15" s="1"/>
      <c r="B15" s="7"/>
      <c r="D15" s="1"/>
      <c r="E15" s="7"/>
    </row>
    <row r="16" spans="1:5" ht="12.75">
      <c r="A16" s="1" t="s">
        <v>2</v>
      </c>
      <c r="B16" s="15"/>
      <c r="D16" s="1" t="s">
        <v>2</v>
      </c>
      <c r="E16" s="15"/>
    </row>
    <row r="17" spans="1:6" ht="12.75">
      <c r="A17" s="1" t="s">
        <v>3</v>
      </c>
      <c r="B17" s="15"/>
      <c r="D17" s="1" t="s">
        <v>3</v>
      </c>
      <c r="E17" s="15"/>
      <c r="F17" t="s">
        <v>0</v>
      </c>
    </row>
    <row r="18" spans="1:5" ht="12.75">
      <c r="A18" s="1" t="s">
        <v>1</v>
      </c>
      <c r="B18" s="15"/>
      <c r="D18" s="1" t="s">
        <v>1</v>
      </c>
      <c r="E18" s="15"/>
    </row>
    <row r="19" spans="1:5" ht="12.75">
      <c r="A19" s="1"/>
      <c r="B19" s="15"/>
      <c r="D19" s="1"/>
      <c r="E19" s="15"/>
    </row>
    <row r="20" spans="1:5" ht="12.75">
      <c r="A20" s="1" t="s">
        <v>44</v>
      </c>
      <c r="B20" s="15"/>
      <c r="D20" s="1" t="s">
        <v>44</v>
      </c>
      <c r="E20" s="15"/>
    </row>
    <row r="21" spans="1:5" ht="12.75">
      <c r="A21" s="1" t="s">
        <v>45</v>
      </c>
      <c r="B21" s="15"/>
      <c r="D21" s="1" t="s">
        <v>45</v>
      </c>
      <c r="E21" s="15"/>
    </row>
    <row r="22" spans="1:5" ht="12.75">
      <c r="A22" s="1"/>
      <c r="B22" s="7"/>
      <c r="D22" s="1"/>
      <c r="E22" s="7"/>
    </row>
    <row r="23" spans="1:5" ht="12.75">
      <c r="A23" s="2" t="s">
        <v>17</v>
      </c>
      <c r="B23" s="7"/>
      <c r="D23" s="2" t="s">
        <v>17</v>
      </c>
      <c r="E23" s="7"/>
    </row>
    <row r="24" spans="2:5" ht="12.75">
      <c r="B24" s="7"/>
      <c r="E24" s="7"/>
    </row>
    <row r="25" spans="1:5" ht="12.75">
      <c r="A25" t="s">
        <v>6</v>
      </c>
      <c r="B25" s="7" t="e">
        <f>+B10*B20</f>
        <v>#DIV/0!</v>
      </c>
      <c r="D25" t="s">
        <v>6</v>
      </c>
      <c r="E25" s="7">
        <f>+E10*E20</f>
        <v>0</v>
      </c>
    </row>
    <row r="26" spans="1:5" ht="12.75">
      <c r="A26" t="s">
        <v>7</v>
      </c>
      <c r="B26" s="7">
        <f>+B12*B21</f>
        <v>0</v>
      </c>
      <c r="D26" t="s">
        <v>7</v>
      </c>
      <c r="E26" s="7">
        <f>+E12*E21</f>
        <v>0</v>
      </c>
    </row>
    <row r="27" spans="2:5" ht="12.75">
      <c r="B27" s="7"/>
      <c r="E27" s="7"/>
    </row>
    <row r="28" spans="1:5" ht="12.75">
      <c r="A28" t="s">
        <v>18</v>
      </c>
      <c r="B28" s="7"/>
      <c r="D28" t="s">
        <v>18</v>
      </c>
      <c r="E28" s="7"/>
    </row>
    <row r="29" spans="1:5" ht="12.75">
      <c r="A29" t="s">
        <v>8</v>
      </c>
      <c r="B29" s="7"/>
      <c r="D29" t="s">
        <v>8</v>
      </c>
      <c r="E29" s="7"/>
    </row>
    <row r="30" spans="1:5" ht="12.75">
      <c r="A30" t="s">
        <v>46</v>
      </c>
      <c r="B30" s="7"/>
      <c r="D30" t="s">
        <v>46</v>
      </c>
      <c r="E30" s="7"/>
    </row>
    <row r="31" spans="2:5" ht="12.75">
      <c r="B31" s="7"/>
      <c r="E31" s="7"/>
    </row>
    <row r="32" spans="1:5" ht="12.75">
      <c r="A32" s="2" t="s">
        <v>9</v>
      </c>
      <c r="B32" s="7" t="e">
        <f>SUM(B25:B29)</f>
        <v>#DIV/0!</v>
      </c>
      <c r="D32" s="2" t="s">
        <v>9</v>
      </c>
      <c r="E32" s="7">
        <f>SUM(E25:E29)</f>
        <v>0</v>
      </c>
    </row>
    <row r="33" spans="1:5" ht="12.75">
      <c r="A33" s="1" t="s">
        <v>0</v>
      </c>
      <c r="B33" s="7"/>
      <c r="D33" s="1" t="s">
        <v>0</v>
      </c>
      <c r="E33" s="7"/>
    </row>
    <row r="34" spans="1:5" ht="12.75">
      <c r="A34" s="2" t="s">
        <v>10</v>
      </c>
      <c r="B34" s="7" t="e">
        <f>+B32/B16</f>
        <v>#DIV/0!</v>
      </c>
      <c r="D34" s="2" t="s">
        <v>10</v>
      </c>
      <c r="E34" s="7" t="e">
        <f>+E32/E16</f>
        <v>#DIV/0!</v>
      </c>
    </row>
    <row r="35" spans="1:5" ht="12.75">
      <c r="A35" s="1" t="s">
        <v>0</v>
      </c>
      <c r="D35" s="1" t="s">
        <v>0</v>
      </c>
      <c r="E35" s="7"/>
    </row>
    <row r="36" spans="4:5" ht="12.75">
      <c r="D36" s="2" t="s">
        <v>15</v>
      </c>
      <c r="E36" s="7" t="e">
        <f>+B32-E32</f>
        <v>#DIV/0!</v>
      </c>
    </row>
    <row r="37" spans="4:5" ht="12.75">
      <c r="D37" s="2" t="s">
        <v>14</v>
      </c>
      <c r="E37" s="8" t="e">
        <f>+E36/B32</f>
        <v>#DIV/0!</v>
      </c>
    </row>
    <row r="38" spans="2:3" ht="12.75">
      <c r="B38" s="4"/>
      <c r="C38" s="4"/>
    </row>
    <row r="39" spans="2:3" ht="12.75">
      <c r="B39" s="6"/>
      <c r="C39" s="4"/>
    </row>
    <row r="40" spans="2:3" ht="12.75">
      <c r="B40" s="6"/>
      <c r="C40" s="4"/>
    </row>
    <row r="41" spans="1:3" ht="12.75">
      <c r="A41" s="5" t="s">
        <v>0</v>
      </c>
      <c r="B41" s="5" t="s">
        <v>0</v>
      </c>
      <c r="C41" s="4"/>
    </row>
    <row r="42" ht="12.75">
      <c r="C42" s="4"/>
    </row>
    <row r="43" ht="12.75">
      <c r="C43" s="4"/>
    </row>
    <row r="44" ht="12.75">
      <c r="C44" s="4" t="s">
        <v>0</v>
      </c>
    </row>
    <row r="45" ht="12.75">
      <c r="C45" s="4" t="s">
        <v>0</v>
      </c>
    </row>
    <row r="46" ht="12.75">
      <c r="C46" s="4" t="s">
        <v>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00390625" style="0" bestFit="1" customWidth="1"/>
    <col min="2" max="2" width="8.57421875" style="0" customWidth="1"/>
    <col min="3" max="3" width="4.7109375" style="0" customWidth="1"/>
    <col min="4" max="4" width="45.7109375" style="0" customWidth="1"/>
    <col min="5" max="5" width="8.57421875" style="0" customWidth="1"/>
    <col min="6" max="6" width="63.7109375" style="0" bestFit="1" customWidth="1"/>
  </cols>
  <sheetData>
    <row r="1" spans="1:6" ht="18">
      <c r="A1" s="18" t="s">
        <v>49</v>
      </c>
      <c r="D1" s="2" t="s">
        <v>29</v>
      </c>
      <c r="F1" s="14" t="s">
        <v>24</v>
      </c>
    </row>
    <row r="2" spans="1:6" ht="12.75">
      <c r="A2" s="2"/>
      <c r="D2" s="2" t="s">
        <v>27</v>
      </c>
      <c r="F2" s="14" t="s">
        <v>23</v>
      </c>
    </row>
    <row r="3" spans="1:4" ht="12.75">
      <c r="A3" s="2"/>
      <c r="D3" s="2" t="s">
        <v>28</v>
      </c>
    </row>
    <row r="5" spans="1:6" ht="12.75">
      <c r="A5" s="12" t="s">
        <v>19</v>
      </c>
      <c r="D5" s="12" t="s">
        <v>20</v>
      </c>
      <c r="F5" s="12" t="s">
        <v>21</v>
      </c>
    </row>
    <row r="6" ht="12.75">
      <c r="A6" s="2"/>
    </row>
    <row r="7" spans="1:4" ht="12.75">
      <c r="A7" s="3" t="s">
        <v>13</v>
      </c>
      <c r="D7" s="3" t="s">
        <v>13</v>
      </c>
    </row>
    <row r="8" ht="12.75">
      <c r="A8" s="3"/>
    </row>
    <row r="9" spans="1:6" ht="12.75">
      <c r="A9" s="5" t="s">
        <v>32</v>
      </c>
      <c r="B9" s="7">
        <f>10*5695</f>
        <v>56950</v>
      </c>
      <c r="D9" s="5" t="s">
        <v>32</v>
      </c>
      <c r="E9" s="7">
        <v>56950</v>
      </c>
      <c r="F9" t="s">
        <v>35</v>
      </c>
    </row>
    <row r="10" spans="1:6" ht="12.75">
      <c r="A10" s="1" t="s">
        <v>43</v>
      </c>
      <c r="B10" s="15">
        <v>10</v>
      </c>
      <c r="D10" s="1" t="s">
        <v>43</v>
      </c>
      <c r="E10" s="15">
        <v>20</v>
      </c>
      <c r="F10" s="13" t="s">
        <v>22</v>
      </c>
    </row>
    <row r="11" spans="1:6" ht="12.75">
      <c r="A11" t="s">
        <v>4</v>
      </c>
      <c r="B11" s="7">
        <v>5695</v>
      </c>
      <c r="D11" t="s">
        <v>4</v>
      </c>
      <c r="E11" s="7">
        <f>+E9/E10</f>
        <v>2847.5</v>
      </c>
      <c r="F11" t="s">
        <v>36</v>
      </c>
    </row>
    <row r="12" spans="1:6" ht="12.75">
      <c r="A12" s="5"/>
      <c r="B12" s="7"/>
      <c r="D12" s="5"/>
      <c r="E12" s="7"/>
      <c r="F12" s="10" t="s">
        <v>0</v>
      </c>
    </row>
    <row r="13" spans="1:6" ht="12.75">
      <c r="A13" t="s">
        <v>5</v>
      </c>
      <c r="B13" s="7">
        <v>1440</v>
      </c>
      <c r="D13" t="s">
        <v>5</v>
      </c>
      <c r="E13" s="7">
        <v>0</v>
      </c>
      <c r="F13" s="9" t="s">
        <v>0</v>
      </c>
    </row>
    <row r="14" spans="2:6" ht="12.75">
      <c r="B14" s="7"/>
      <c r="E14" s="7"/>
      <c r="F14" s="9"/>
    </row>
    <row r="15" spans="1:6" ht="12.75">
      <c r="A15" s="2" t="s">
        <v>16</v>
      </c>
      <c r="B15" s="7"/>
      <c r="D15" s="2" t="s">
        <v>16</v>
      </c>
      <c r="E15" s="7"/>
      <c r="F15" s="11" t="s">
        <v>0</v>
      </c>
    </row>
    <row r="16" spans="1:6" ht="12.75">
      <c r="A16" s="1"/>
      <c r="B16" s="7"/>
      <c r="D16" s="2"/>
      <c r="E16" s="7"/>
      <c r="F16" s="11"/>
    </row>
    <row r="17" spans="1:5" ht="12.75">
      <c r="A17" s="1" t="s">
        <v>2</v>
      </c>
      <c r="B17" s="15">
        <f>24*55</f>
        <v>1320</v>
      </c>
      <c r="D17" s="1" t="s">
        <v>2</v>
      </c>
      <c r="E17" s="15">
        <f>77*18</f>
        <v>1386</v>
      </c>
    </row>
    <row r="18" spans="1:6" ht="12.75">
      <c r="A18" s="1" t="s">
        <v>3</v>
      </c>
      <c r="B18" s="16">
        <v>24</v>
      </c>
      <c r="D18" s="1" t="s">
        <v>3</v>
      </c>
      <c r="E18" s="16">
        <v>18</v>
      </c>
      <c r="F18" t="s">
        <v>26</v>
      </c>
    </row>
    <row r="19" spans="1:5" ht="12.75">
      <c r="A19" s="1" t="s">
        <v>1</v>
      </c>
      <c r="B19" s="15">
        <v>55</v>
      </c>
      <c r="D19" s="1" t="s">
        <v>1</v>
      </c>
      <c r="E19" s="15">
        <v>77</v>
      </c>
    </row>
    <row r="20" spans="1:5" ht="12.75">
      <c r="A20" s="1"/>
      <c r="B20" s="15"/>
      <c r="D20" s="1"/>
      <c r="E20" s="15"/>
    </row>
    <row r="21" spans="1:5" ht="12.75">
      <c r="A21" s="1" t="s">
        <v>44</v>
      </c>
      <c r="B21" s="15">
        <v>45</v>
      </c>
      <c r="D21" s="1" t="s">
        <v>44</v>
      </c>
      <c r="E21" s="15">
        <v>77</v>
      </c>
    </row>
    <row r="22" spans="1:5" ht="12.75">
      <c r="A22" s="1" t="s">
        <v>45</v>
      </c>
      <c r="B22" s="15">
        <v>10</v>
      </c>
      <c r="D22" s="1" t="s">
        <v>45</v>
      </c>
      <c r="E22" s="15">
        <v>0</v>
      </c>
    </row>
    <row r="23" spans="1:5" ht="12.75">
      <c r="A23" s="1"/>
      <c r="B23" s="7"/>
      <c r="D23" s="1"/>
      <c r="E23" s="7"/>
    </row>
    <row r="24" spans="1:5" ht="12.75">
      <c r="A24" s="2" t="s">
        <v>17</v>
      </c>
      <c r="B24" s="7"/>
      <c r="D24" s="2" t="s">
        <v>17</v>
      </c>
      <c r="E24" s="7"/>
    </row>
    <row r="25" spans="2:5" ht="12.75">
      <c r="B25" s="7"/>
      <c r="D25" s="2"/>
      <c r="E25" s="7"/>
    </row>
    <row r="26" spans="1:5" ht="12.75">
      <c r="A26" t="s">
        <v>6</v>
      </c>
      <c r="B26" s="7">
        <f>+B11*B21</f>
        <v>256275</v>
      </c>
      <c r="D26" t="s">
        <v>6</v>
      </c>
      <c r="E26" s="7">
        <f>+E11*E21</f>
        <v>219257.5</v>
      </c>
    </row>
    <row r="27" spans="1:5" ht="12.75">
      <c r="A27" t="s">
        <v>7</v>
      </c>
      <c r="B27" s="7">
        <f>+B13*B22</f>
        <v>14400</v>
      </c>
      <c r="D27" t="s">
        <v>7</v>
      </c>
      <c r="E27" s="7">
        <f>+E13*E22</f>
        <v>0</v>
      </c>
    </row>
    <row r="28" spans="2:5" ht="12.75">
      <c r="B28" s="7"/>
      <c r="E28" s="7"/>
    </row>
    <row r="29" spans="1:5" ht="12.75">
      <c r="A29" t="s">
        <v>18</v>
      </c>
      <c r="B29" s="7">
        <v>0</v>
      </c>
      <c r="D29" t="s">
        <v>18</v>
      </c>
      <c r="E29" s="7">
        <v>0</v>
      </c>
    </row>
    <row r="30" spans="1:6" ht="12.75">
      <c r="A30" t="s">
        <v>8</v>
      </c>
      <c r="B30" s="7">
        <v>16632</v>
      </c>
      <c r="D30" t="s">
        <v>8</v>
      </c>
      <c r="E30" s="7">
        <v>16632</v>
      </c>
      <c r="F30" s="13" t="s">
        <v>48</v>
      </c>
    </row>
    <row r="31" spans="1:5" ht="12.75">
      <c r="A31" t="s">
        <v>46</v>
      </c>
      <c r="B31" s="7"/>
      <c r="D31" t="s">
        <v>46</v>
      </c>
      <c r="E31" s="7"/>
    </row>
    <row r="32" spans="2:5" ht="12.75">
      <c r="B32" s="7"/>
      <c r="E32" s="7"/>
    </row>
    <row r="33" spans="1:5" ht="12.75">
      <c r="A33" s="2" t="s">
        <v>9</v>
      </c>
      <c r="B33" s="7">
        <f>SUM(B26:B30)</f>
        <v>287307</v>
      </c>
      <c r="D33" s="2" t="s">
        <v>9</v>
      </c>
      <c r="E33" s="7">
        <f>SUM(E26:E30)</f>
        <v>235889.5</v>
      </c>
    </row>
    <row r="34" spans="1:5" ht="12.75">
      <c r="A34" s="1" t="s">
        <v>0</v>
      </c>
      <c r="B34" s="7"/>
      <c r="D34" s="1" t="s">
        <v>0</v>
      </c>
      <c r="E34" s="7"/>
    </row>
    <row r="35" spans="1:5" ht="12.75">
      <c r="A35" s="2" t="s">
        <v>10</v>
      </c>
      <c r="B35" s="7">
        <f>+B33/B17</f>
        <v>217.65681818181818</v>
      </c>
      <c r="D35" s="2" t="s">
        <v>10</v>
      </c>
      <c r="E35" s="7">
        <f>+E33/E17</f>
        <v>170.19444444444446</v>
      </c>
    </row>
    <row r="36" spans="1:5" ht="12.75">
      <c r="A36" s="1" t="s">
        <v>0</v>
      </c>
      <c r="D36" s="1" t="s">
        <v>0</v>
      </c>
      <c r="E36" s="7"/>
    </row>
    <row r="37" spans="4:5" ht="12.75">
      <c r="D37" s="2" t="s">
        <v>15</v>
      </c>
      <c r="E37" s="7">
        <f>+B33-E33</f>
        <v>51417.5</v>
      </c>
    </row>
    <row r="38" spans="4:5" ht="12.75">
      <c r="D38" s="2" t="s">
        <v>14</v>
      </c>
      <c r="E38" s="8">
        <f>+E37/B33</f>
        <v>0.178963617315276</v>
      </c>
    </row>
    <row r="40" spans="2:3" ht="12.75">
      <c r="B40" s="4"/>
      <c r="C40" s="4" t="s">
        <v>0</v>
      </c>
    </row>
    <row r="41" spans="2:3" ht="12.75">
      <c r="B41" s="4"/>
      <c r="C41" s="4"/>
    </row>
    <row r="42" spans="2:3" ht="12.75">
      <c r="B42" s="4"/>
      <c r="C42" s="4"/>
    </row>
    <row r="43" spans="2:3" ht="12.75">
      <c r="B43" s="6"/>
      <c r="C43" s="4"/>
    </row>
    <row r="44" spans="2:3" ht="12.75">
      <c r="B44" s="6"/>
      <c r="C44" s="4"/>
    </row>
    <row r="45" spans="1:3" ht="12.75">
      <c r="A45" s="5" t="s">
        <v>0</v>
      </c>
      <c r="B45" s="5" t="s">
        <v>0</v>
      </c>
      <c r="C45" s="4"/>
    </row>
    <row r="46" ht="12.75">
      <c r="C46" s="4"/>
    </row>
    <row r="47" ht="12.75">
      <c r="C47" s="4"/>
    </row>
    <row r="48" ht="12.75">
      <c r="C48" s="4" t="s">
        <v>0</v>
      </c>
    </row>
    <row r="49" ht="12.75">
      <c r="C49" s="4" t="s">
        <v>0</v>
      </c>
    </row>
    <row r="50" ht="12.75">
      <c r="C50" s="4" t="s">
        <v>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00390625" style="0" bestFit="1" customWidth="1"/>
    <col min="3" max="3" width="4.7109375" style="0" customWidth="1"/>
    <col min="4" max="4" width="45.7109375" style="0" customWidth="1"/>
    <col min="5" max="5" width="9.7109375" style="0" customWidth="1"/>
    <col min="6" max="6" width="64.7109375" style="0" bestFit="1" customWidth="1"/>
  </cols>
  <sheetData>
    <row r="1" spans="1:6" ht="18">
      <c r="A1" s="18" t="s">
        <v>49</v>
      </c>
      <c r="D1" s="2" t="s">
        <v>30</v>
      </c>
      <c r="F1" s="14" t="s">
        <v>39</v>
      </c>
    </row>
    <row r="2" spans="1:6" ht="12.75">
      <c r="A2" s="2"/>
      <c r="D2" s="2" t="s">
        <v>27</v>
      </c>
      <c r="F2" s="14" t="s">
        <v>23</v>
      </c>
    </row>
    <row r="3" spans="4:6" ht="12.75">
      <c r="D3" s="2" t="s">
        <v>28</v>
      </c>
      <c r="F3" s="9" t="s">
        <v>0</v>
      </c>
    </row>
    <row r="4" spans="4:6" ht="12.75">
      <c r="D4" s="2"/>
      <c r="F4" s="9"/>
    </row>
    <row r="5" spans="1:6" ht="12.75">
      <c r="A5" s="12" t="s">
        <v>19</v>
      </c>
      <c r="D5" s="12" t="s">
        <v>20</v>
      </c>
      <c r="F5" s="12" t="s">
        <v>21</v>
      </c>
    </row>
    <row r="6" spans="1:6" ht="12.75">
      <c r="A6" s="2"/>
      <c r="F6" s="9" t="s">
        <v>0</v>
      </c>
    </row>
    <row r="7" spans="1:4" ht="12.75">
      <c r="A7" s="3" t="s">
        <v>13</v>
      </c>
      <c r="D7" s="3" t="s">
        <v>13</v>
      </c>
    </row>
    <row r="8" ht="12.75">
      <c r="A8" s="3"/>
    </row>
    <row r="9" spans="1:6" ht="12.75">
      <c r="A9" s="5" t="s">
        <v>32</v>
      </c>
      <c r="B9" s="7">
        <f>10*4825</f>
        <v>48250</v>
      </c>
      <c r="D9" s="5" t="s">
        <v>32</v>
      </c>
      <c r="E9" s="7">
        <f>10*4825</f>
        <v>48250</v>
      </c>
      <c r="F9" t="s">
        <v>41</v>
      </c>
    </row>
    <row r="10" spans="1:5" ht="12.75">
      <c r="A10" s="1" t="s">
        <v>43</v>
      </c>
      <c r="B10" s="15">
        <v>10</v>
      </c>
      <c r="D10" s="1" t="s">
        <v>43</v>
      </c>
      <c r="E10" s="15">
        <v>10</v>
      </c>
    </row>
    <row r="11" spans="1:5" ht="12.75">
      <c r="A11" t="s">
        <v>4</v>
      </c>
      <c r="B11" s="7">
        <v>4825</v>
      </c>
      <c r="D11" t="s">
        <v>4</v>
      </c>
      <c r="E11" s="7">
        <v>4825</v>
      </c>
    </row>
    <row r="12" spans="1:5" ht="12.75">
      <c r="A12" s="5"/>
      <c r="B12" s="7"/>
      <c r="D12" s="5"/>
      <c r="E12" s="7"/>
    </row>
    <row r="13" spans="1:5" ht="12.75">
      <c r="A13" t="s">
        <v>5</v>
      </c>
      <c r="B13" s="7">
        <v>1453</v>
      </c>
      <c r="D13" t="s">
        <v>5</v>
      </c>
      <c r="E13" s="7">
        <v>1453</v>
      </c>
    </row>
    <row r="14" spans="2:5" ht="12.75">
      <c r="B14" s="7"/>
      <c r="E14" s="7"/>
    </row>
    <row r="15" spans="1:5" ht="12.75">
      <c r="A15" s="2" t="s">
        <v>16</v>
      </c>
      <c r="B15" s="7"/>
      <c r="D15" s="2" t="s">
        <v>16</v>
      </c>
      <c r="E15" s="7"/>
    </row>
    <row r="16" spans="1:5" ht="12.75">
      <c r="A16" s="1"/>
      <c r="B16" s="7"/>
      <c r="D16" s="1"/>
      <c r="E16" s="7"/>
    </row>
    <row r="17" spans="1:5" ht="12.75">
      <c r="A17" s="1" t="s">
        <v>2</v>
      </c>
      <c r="B17" s="15">
        <v>1968</v>
      </c>
      <c r="D17" s="1" t="s">
        <v>2</v>
      </c>
      <c r="E17" s="15">
        <v>1968</v>
      </c>
    </row>
    <row r="18" spans="1:6" ht="12.75">
      <c r="A18" s="1" t="s">
        <v>3</v>
      </c>
      <c r="B18" s="16">
        <v>22</v>
      </c>
      <c r="D18" s="1" t="s">
        <v>3</v>
      </c>
      <c r="E18" s="17">
        <v>35</v>
      </c>
      <c r="F18" s="1" t="s">
        <v>40</v>
      </c>
    </row>
    <row r="19" spans="1:5" ht="12.75">
      <c r="A19" s="1" t="s">
        <v>1</v>
      </c>
      <c r="B19" s="15">
        <v>89</v>
      </c>
      <c r="D19" s="1" t="s">
        <v>1</v>
      </c>
      <c r="E19" s="15">
        <v>57</v>
      </c>
    </row>
    <row r="20" spans="1:6" ht="12.75">
      <c r="A20" s="1"/>
      <c r="B20" s="15"/>
      <c r="D20" s="1"/>
      <c r="E20" s="15"/>
      <c r="F20" t="s">
        <v>0</v>
      </c>
    </row>
    <row r="21" spans="1:5" ht="12.75">
      <c r="A21" s="1" t="s">
        <v>44</v>
      </c>
      <c r="B21" s="15">
        <v>63</v>
      </c>
      <c r="D21" s="1" t="s">
        <v>44</v>
      </c>
      <c r="E21" s="15">
        <v>30</v>
      </c>
    </row>
    <row r="22" spans="1:5" ht="12.75">
      <c r="A22" s="1" t="s">
        <v>45</v>
      </c>
      <c r="B22" s="15">
        <v>26</v>
      </c>
      <c r="D22" s="1" t="s">
        <v>45</v>
      </c>
      <c r="E22" s="15">
        <v>27</v>
      </c>
    </row>
    <row r="23" spans="1:5" ht="12.75">
      <c r="A23" s="1"/>
      <c r="B23" s="7"/>
      <c r="E23" s="7"/>
    </row>
    <row r="24" spans="1:5" ht="12.75">
      <c r="A24" s="2" t="s">
        <v>17</v>
      </c>
      <c r="B24" s="7"/>
      <c r="D24" s="2" t="s">
        <v>17</v>
      </c>
      <c r="E24" s="7"/>
    </row>
    <row r="25" spans="2:5" ht="12.75">
      <c r="B25" s="7"/>
      <c r="E25" s="7"/>
    </row>
    <row r="26" spans="1:5" ht="12.75">
      <c r="A26" t="s">
        <v>6</v>
      </c>
      <c r="B26" s="7">
        <f>+B11*B21</f>
        <v>303975</v>
      </c>
      <c r="D26" t="s">
        <v>6</v>
      </c>
      <c r="E26" s="7">
        <f>+E11*E21</f>
        <v>144750</v>
      </c>
    </row>
    <row r="27" spans="1:5" ht="12.75">
      <c r="A27" t="s">
        <v>7</v>
      </c>
      <c r="B27" s="7">
        <f>+B13*B22</f>
        <v>37778</v>
      </c>
      <c r="D27" t="s">
        <v>7</v>
      </c>
      <c r="E27" s="7">
        <f>+E13*E22</f>
        <v>39231</v>
      </c>
    </row>
    <row r="28" spans="2:5" ht="12.75">
      <c r="B28" s="7"/>
      <c r="E28" s="7"/>
    </row>
    <row r="29" spans="1:5" ht="12.75">
      <c r="A29" t="s">
        <v>18</v>
      </c>
      <c r="B29" s="7"/>
      <c r="D29" t="s">
        <v>18</v>
      </c>
      <c r="E29" s="7"/>
    </row>
    <row r="30" spans="1:6" ht="12.75">
      <c r="A30" t="s">
        <v>8</v>
      </c>
      <c r="B30" s="7">
        <v>4510</v>
      </c>
      <c r="D30" t="s">
        <v>8</v>
      </c>
      <c r="E30" s="7">
        <v>39033</v>
      </c>
      <c r="F30" t="s">
        <v>42</v>
      </c>
    </row>
    <row r="31" spans="1:5" ht="12.75">
      <c r="A31" t="s">
        <v>46</v>
      </c>
      <c r="B31" s="7"/>
      <c r="D31" t="s">
        <v>46</v>
      </c>
      <c r="E31" s="7"/>
    </row>
    <row r="32" spans="2:6" ht="12.75">
      <c r="B32" s="7"/>
      <c r="D32" s="1" t="s">
        <v>0</v>
      </c>
      <c r="E32" s="7"/>
      <c r="F32" t="s">
        <v>0</v>
      </c>
    </row>
    <row r="33" spans="1:5" ht="12.75">
      <c r="A33" s="2" t="s">
        <v>9</v>
      </c>
      <c r="B33" s="7">
        <f>SUM(B26:B31)</f>
        <v>346263</v>
      </c>
      <c r="D33" s="2" t="s">
        <v>9</v>
      </c>
      <c r="E33" s="7">
        <f>SUM(E26:E31)</f>
        <v>223014</v>
      </c>
    </row>
    <row r="34" spans="1:5" ht="12.75">
      <c r="A34" s="1" t="s">
        <v>0</v>
      </c>
      <c r="B34" s="7"/>
      <c r="D34" s="1" t="s">
        <v>0</v>
      </c>
      <c r="E34" s="7"/>
    </row>
    <row r="35" spans="1:5" ht="12.75">
      <c r="A35" s="2" t="s">
        <v>10</v>
      </c>
      <c r="B35" s="7">
        <f>+B33/B17</f>
        <v>175.9466463414634</v>
      </c>
      <c r="D35" s="2" t="s">
        <v>10</v>
      </c>
      <c r="E35" s="7">
        <f>+E33/E17</f>
        <v>113.3201219512195</v>
      </c>
    </row>
    <row r="36" spans="1:5" ht="12.75">
      <c r="A36" s="1" t="s">
        <v>0</v>
      </c>
      <c r="D36" s="1" t="s">
        <v>0</v>
      </c>
      <c r="E36" s="7"/>
    </row>
    <row r="37" spans="4:5" ht="12.75">
      <c r="D37" s="2" t="s">
        <v>15</v>
      </c>
      <c r="E37" s="7">
        <f>+B33-E33</f>
        <v>123249</v>
      </c>
    </row>
    <row r="38" spans="4:5" ht="12.75">
      <c r="D38" s="2" t="s">
        <v>14</v>
      </c>
      <c r="E38" s="8">
        <f>+E37/B33</f>
        <v>0.3559404267854203</v>
      </c>
    </row>
    <row r="39" spans="2:3" ht="12.75">
      <c r="B39" s="6"/>
      <c r="C39" s="4"/>
    </row>
    <row r="40" spans="2:3" ht="12.75">
      <c r="B40" s="6"/>
      <c r="C40" s="4"/>
    </row>
    <row r="41" spans="1:3" ht="12.75">
      <c r="A41" s="5" t="s">
        <v>0</v>
      </c>
      <c r="B41" s="5" t="s">
        <v>0</v>
      </c>
      <c r="C41" s="4"/>
    </row>
    <row r="42" ht="12.75">
      <c r="C42" s="4"/>
    </row>
    <row r="43" ht="12.75">
      <c r="C43" s="4"/>
    </row>
    <row r="44" ht="12.75">
      <c r="C44" s="4" t="s">
        <v>0</v>
      </c>
    </row>
    <row r="45" ht="12.75">
      <c r="C45" s="4" t="s">
        <v>0</v>
      </c>
    </row>
    <row r="46" ht="12.75">
      <c r="C46" s="4" t="s">
        <v>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00390625" style="0" bestFit="1" customWidth="1"/>
    <col min="2" max="2" width="9.7109375" style="0" customWidth="1"/>
    <col min="3" max="3" width="4.7109375" style="0" customWidth="1"/>
    <col min="4" max="4" width="45.7109375" style="0" customWidth="1"/>
    <col min="5" max="5" width="9.7109375" style="0" customWidth="1"/>
    <col min="6" max="6" width="92.8515625" style="0" customWidth="1"/>
  </cols>
  <sheetData>
    <row r="1" spans="1:6" ht="18">
      <c r="A1" s="18" t="s">
        <v>49</v>
      </c>
      <c r="D1" s="2" t="s">
        <v>31</v>
      </c>
      <c r="F1" s="14" t="s">
        <v>24</v>
      </c>
    </row>
    <row r="2" spans="1:6" ht="12.75">
      <c r="A2" s="2"/>
      <c r="D2" s="2" t="s">
        <v>27</v>
      </c>
      <c r="F2" s="14" t="s">
        <v>23</v>
      </c>
    </row>
    <row r="3" spans="1:4" ht="12.75">
      <c r="A3" s="2"/>
      <c r="D3" s="2" t="s">
        <v>28</v>
      </c>
    </row>
    <row r="4" spans="1:4" ht="12.75">
      <c r="A4" s="2"/>
      <c r="D4" s="2"/>
    </row>
    <row r="5" spans="1:6" ht="12.75">
      <c r="A5" s="12" t="s">
        <v>19</v>
      </c>
      <c r="D5" s="12" t="s">
        <v>20</v>
      </c>
      <c r="F5" s="12" t="s">
        <v>21</v>
      </c>
    </row>
    <row r="6" spans="1:8" ht="12.75">
      <c r="A6" s="2"/>
      <c r="H6" t="s">
        <v>0</v>
      </c>
    </row>
    <row r="7" spans="1:4" ht="12.75">
      <c r="A7" s="3" t="s">
        <v>13</v>
      </c>
      <c r="D7" s="3" t="s">
        <v>13</v>
      </c>
    </row>
    <row r="8" ht="12.75">
      <c r="A8" s="3"/>
    </row>
    <row r="9" spans="1:6" ht="12.75">
      <c r="A9" s="5" t="s">
        <v>32</v>
      </c>
      <c r="B9" s="7">
        <v>46038</v>
      </c>
      <c r="D9" s="5" t="s">
        <v>32</v>
      </c>
      <c r="E9" s="7">
        <v>46038</v>
      </c>
      <c r="F9" t="s">
        <v>34</v>
      </c>
    </row>
    <row r="10" spans="1:6" ht="12.75">
      <c r="A10" s="1" t="s">
        <v>43</v>
      </c>
      <c r="B10" s="15">
        <v>8</v>
      </c>
      <c r="D10" s="1" t="s">
        <v>43</v>
      </c>
      <c r="E10" s="15">
        <v>16</v>
      </c>
      <c r="F10" s="13" t="s">
        <v>33</v>
      </c>
    </row>
    <row r="11" spans="1:6" ht="12.75">
      <c r="A11" t="s">
        <v>4</v>
      </c>
      <c r="B11" s="7">
        <f>+B9/B10</f>
        <v>5754.75</v>
      </c>
      <c r="D11" t="s">
        <v>4</v>
      </c>
      <c r="E11" s="7">
        <f>+E9/E10</f>
        <v>2877.375</v>
      </c>
      <c r="F11" t="s">
        <v>36</v>
      </c>
    </row>
    <row r="12" spans="1:5" ht="12.75">
      <c r="A12" s="5"/>
      <c r="B12" s="7"/>
      <c r="D12" s="5"/>
      <c r="E12" s="7"/>
    </row>
    <row r="13" spans="1:6" ht="12.75">
      <c r="A13" t="s">
        <v>5</v>
      </c>
      <c r="B13" s="7">
        <v>1465</v>
      </c>
      <c r="D13" t="s">
        <v>5</v>
      </c>
      <c r="E13" s="7">
        <v>732.5</v>
      </c>
      <c r="F13" s="13" t="s">
        <v>37</v>
      </c>
    </row>
    <row r="14" spans="2:5" ht="12.75">
      <c r="B14" s="7"/>
      <c r="E14" s="7"/>
    </row>
    <row r="15" spans="1:5" ht="12.75">
      <c r="A15" s="2" t="s">
        <v>16</v>
      </c>
      <c r="B15" s="7"/>
      <c r="D15" s="2" t="s">
        <v>16</v>
      </c>
      <c r="E15" s="7"/>
    </row>
    <row r="16" spans="1:5" ht="12.75">
      <c r="A16" s="1"/>
      <c r="B16" s="7"/>
      <c r="D16" s="1"/>
      <c r="E16" s="7"/>
    </row>
    <row r="17" spans="1:6" ht="12.75">
      <c r="A17" s="1" t="s">
        <v>2</v>
      </c>
      <c r="B17" s="15">
        <v>6400</v>
      </c>
      <c r="D17" s="1" t="s">
        <v>2</v>
      </c>
      <c r="E17" s="15">
        <v>8000</v>
      </c>
      <c r="F17" t="s">
        <v>38</v>
      </c>
    </row>
    <row r="18" spans="1:6" ht="12.75">
      <c r="A18" s="1" t="s">
        <v>3</v>
      </c>
      <c r="B18" s="16">
        <v>30</v>
      </c>
      <c r="D18" s="1" t="s">
        <v>3</v>
      </c>
      <c r="E18" s="16">
        <v>30</v>
      </c>
      <c r="F18" t="s">
        <v>0</v>
      </c>
    </row>
    <row r="19" spans="1:6" ht="12.75">
      <c r="A19" s="1" t="s">
        <v>1</v>
      </c>
      <c r="B19" s="15">
        <v>214</v>
      </c>
      <c r="D19" s="1" t="s">
        <v>1</v>
      </c>
      <c r="E19" s="15">
        <v>267</v>
      </c>
      <c r="F19" t="s">
        <v>0</v>
      </c>
    </row>
    <row r="20" spans="1:5" ht="12.75">
      <c r="A20" s="1"/>
      <c r="B20" s="7"/>
      <c r="D20" s="1"/>
      <c r="E20" s="7"/>
    </row>
    <row r="21" spans="1:5" ht="12.75">
      <c r="A21" s="1" t="s">
        <v>44</v>
      </c>
      <c r="B21" s="15">
        <v>143</v>
      </c>
      <c r="D21" s="1" t="s">
        <v>44</v>
      </c>
      <c r="E21" s="15">
        <v>88</v>
      </c>
    </row>
    <row r="22" spans="1:5" ht="12.75">
      <c r="A22" s="1" t="s">
        <v>45</v>
      </c>
      <c r="B22" s="15">
        <v>71</v>
      </c>
      <c r="D22" s="1" t="s">
        <v>45</v>
      </c>
      <c r="E22" s="15">
        <v>179</v>
      </c>
    </row>
    <row r="23" spans="1:5" ht="12.75">
      <c r="A23" s="1"/>
      <c r="B23" s="7"/>
      <c r="D23" s="1"/>
      <c r="E23" s="7"/>
    </row>
    <row r="24" spans="1:5" ht="12.75">
      <c r="A24" s="2" t="s">
        <v>17</v>
      </c>
      <c r="B24" s="7"/>
      <c r="D24" s="2" t="s">
        <v>17</v>
      </c>
      <c r="E24" s="7"/>
    </row>
    <row r="25" spans="2:5" ht="12.75">
      <c r="B25" s="7"/>
      <c r="E25" s="7"/>
    </row>
    <row r="26" spans="1:5" ht="12.75">
      <c r="A26" t="s">
        <v>6</v>
      </c>
      <c r="B26" s="7">
        <f>+B11*B21</f>
        <v>822929.25</v>
      </c>
      <c r="D26" t="s">
        <v>6</v>
      </c>
      <c r="E26" s="7">
        <f>+E11*E21</f>
        <v>253209</v>
      </c>
    </row>
    <row r="27" spans="1:5" ht="12.75">
      <c r="A27" t="s">
        <v>7</v>
      </c>
      <c r="B27" s="7">
        <f>+B13*B22</f>
        <v>104015</v>
      </c>
      <c r="D27" t="s">
        <v>7</v>
      </c>
      <c r="E27" s="7">
        <f>+E13*E22</f>
        <v>131117.5</v>
      </c>
    </row>
    <row r="28" spans="2:5" ht="12.75">
      <c r="B28" s="7"/>
      <c r="E28" s="7"/>
    </row>
    <row r="29" spans="1:6" ht="12.75">
      <c r="A29" t="s">
        <v>18</v>
      </c>
      <c r="B29" s="7">
        <f>48960*0.6</f>
        <v>29376</v>
      </c>
      <c r="D29" t="s">
        <v>18</v>
      </c>
      <c r="E29" s="7">
        <f>48960*0.6</f>
        <v>29376</v>
      </c>
      <c r="F29" t="s">
        <v>25</v>
      </c>
    </row>
    <row r="30" spans="1:6" ht="12.75">
      <c r="A30" t="s">
        <v>8</v>
      </c>
      <c r="B30" s="7">
        <v>0</v>
      </c>
      <c r="D30" t="s">
        <v>8</v>
      </c>
      <c r="E30" s="7">
        <f>38960+38960+87500</f>
        <v>165420</v>
      </c>
      <c r="F30" t="s">
        <v>47</v>
      </c>
    </row>
    <row r="31" spans="1:5" ht="12.75">
      <c r="A31" t="s">
        <v>46</v>
      </c>
      <c r="B31" s="7"/>
      <c r="D31" t="s">
        <v>46</v>
      </c>
      <c r="E31" s="7"/>
    </row>
    <row r="32" spans="2:5" ht="12.75">
      <c r="B32" s="7"/>
      <c r="E32" s="7"/>
    </row>
    <row r="33" spans="1:5" ht="12.75">
      <c r="A33" s="2" t="s">
        <v>9</v>
      </c>
      <c r="B33" s="7">
        <f>SUM(B26:B29)</f>
        <v>956320.25</v>
      </c>
      <c r="D33" s="2" t="s">
        <v>9</v>
      </c>
      <c r="E33" s="7">
        <f>SUM(E26:E29)</f>
        <v>413702.5</v>
      </c>
    </row>
    <row r="34" spans="1:5" ht="12.75">
      <c r="A34" s="1" t="s">
        <v>0</v>
      </c>
      <c r="B34" s="7"/>
      <c r="D34" s="1" t="s">
        <v>0</v>
      </c>
      <c r="E34" s="7"/>
    </row>
    <row r="35" spans="1:5" ht="12.75">
      <c r="A35" s="2" t="s">
        <v>10</v>
      </c>
      <c r="B35" s="7">
        <f>+B33/B17</f>
        <v>149.4250390625</v>
      </c>
      <c r="D35" s="2" t="s">
        <v>10</v>
      </c>
      <c r="E35" s="7">
        <f>+E33/E17</f>
        <v>51.7128125</v>
      </c>
    </row>
    <row r="36" spans="1:5" ht="12.75">
      <c r="A36" s="1" t="s">
        <v>0</v>
      </c>
      <c r="D36" s="1" t="s">
        <v>0</v>
      </c>
      <c r="E36" s="7"/>
    </row>
    <row r="37" spans="4:5" ht="12.75">
      <c r="D37" s="2" t="s">
        <v>15</v>
      </c>
      <c r="E37" s="7">
        <f>+B33-E33</f>
        <v>542617.75</v>
      </c>
    </row>
    <row r="38" spans="4:5" ht="12.75">
      <c r="D38" s="2" t="s">
        <v>14</v>
      </c>
      <c r="E38" s="8">
        <f>+E37/B33</f>
        <v>0.567401715063547</v>
      </c>
    </row>
    <row r="39" spans="2:3" ht="12.75">
      <c r="B39" s="4"/>
      <c r="C39" s="4"/>
    </row>
    <row r="40" spans="2:3" ht="12.75">
      <c r="B40" s="6"/>
      <c r="C40" s="4"/>
    </row>
    <row r="41" spans="2:3" ht="12.75">
      <c r="B41" s="6"/>
      <c r="C41" s="4"/>
    </row>
    <row r="42" spans="1:3" ht="12.75">
      <c r="A42" s="5" t="s">
        <v>0</v>
      </c>
      <c r="B42" s="5" t="s">
        <v>0</v>
      </c>
      <c r="C42" s="4"/>
    </row>
    <row r="43" ht="12.75">
      <c r="C43" s="4"/>
    </row>
    <row r="44" ht="12.75">
      <c r="C44" s="4"/>
    </row>
    <row r="45" ht="12.75">
      <c r="C45" s="4" t="s">
        <v>0</v>
      </c>
    </row>
    <row r="46" ht="12.75">
      <c r="C46" s="4" t="s">
        <v>0</v>
      </c>
    </row>
    <row r="47" ht="12.75">
      <c r="C47" s="4" t="s">
        <v>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Academic Transformation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A. Twigg</dc:creator>
  <cp:keywords/>
  <dc:description/>
  <cp:lastModifiedBy>Patti's</cp:lastModifiedBy>
  <dcterms:created xsi:type="dcterms:W3CDTF">2009-12-16T23:38:27Z</dcterms:created>
  <dcterms:modified xsi:type="dcterms:W3CDTF">2013-07-11T15:28:16Z</dcterms:modified>
  <cp:category/>
  <cp:version/>
  <cp:contentType/>
  <cp:contentStatus/>
</cp:coreProperties>
</file>